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firstSheet="2" activeTab="5"/>
  </bookViews>
  <sheets>
    <sheet name="Záradék" sheetId="1" r:id="rId1"/>
    <sheet name="Összesítő" sheetId="2" r:id="rId2"/>
    <sheet name="Felvonulási létesítmények" sheetId="3" r:id="rId3"/>
    <sheet name="Falazás és egyéb kőműves munkák" sheetId="4" r:id="rId4"/>
    <sheet name="Vakolás és rabicolás" sheetId="5" r:id="rId5"/>
    <sheet name="Aljzatkészítés, hideg- és meleg" sheetId="6" r:id="rId6"/>
    <sheet name="Lakatosszerkezetek elhelyezése" sheetId="7" r:id="rId7"/>
    <sheet name="Felületképzés (festés, mázolás," sheetId="8" r:id="rId8"/>
    <sheet name="Szigetelés" sheetId="9" r:id="rId9"/>
    <sheet name="Rögzítések, tömítések" sheetId="10" r:id="rId10"/>
    <sheet name="Takarítási munkák" sheetId="11" r:id="rId11"/>
  </sheets>
  <definedNames/>
  <calcPr fullCalcOnLoad="1"/>
</workbook>
</file>

<file path=xl/sharedStrings.xml><?xml version="1.0" encoding="utf-8"?>
<sst xmlns="http://schemas.openxmlformats.org/spreadsheetml/2006/main" count="228" uniqueCount="115">
  <si>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</si>
  <si>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</si>
  <si>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</si>
  <si>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</si>
  <si>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</si>
  <si>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</si>
  <si>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</si>
  <si>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</si>
  <si>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</si>
  <si>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</si>
  <si>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</si>
  <si>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</si>
  <si>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12-001-1</t>
  </si>
  <si>
    <t xml:space="preserve">hónap  </t>
  </si>
  <si>
    <t>Mobil WC bérlése és helyszínen tartása.</t>
  </si>
  <si>
    <t>12-001-1-0000001</t>
  </si>
  <si>
    <t xml:space="preserve">kltsg  </t>
  </si>
  <si>
    <t>Közterületfoglalás konténer részére.</t>
  </si>
  <si>
    <t>12-001-2</t>
  </si>
  <si>
    <t>Törmelék bezsákolása és elszállítása.</t>
  </si>
  <si>
    <t>Munkanem összesen:</t>
  </si>
  <si>
    <t>Felvonulási létesítmények</t>
  </si>
  <si>
    <t>33-091-1.1.1-1110002</t>
  </si>
  <si>
    <t xml:space="preserve">m3     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</si>
  <si>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</si>
  <si>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Hf5-mc, falazó, cementes mészhabarcs</t>
  </si>
  <si>
    <t>Falazás és egyéb kőműves munkák</t>
  </si>
  <si>
    <t>36-000-1.3</t>
  </si>
  <si>
    <t xml:space="preserve">m2     </t>
  </si>
  <si>
    <t>Vakolat leverése homlokzatról 2,5 cm vastagságig</t>
  </si>
  <si>
    <t>36-000-18</t>
  </si>
  <si>
    <t>Téglafelület fugáinak tisztítása 2 cm mélységben</t>
  </si>
  <si>
    <t>36-012-2.1.1.2-0410855</t>
  </si>
  <si>
    <t>Szellőző, falszárító felújító vakolat közbenső rétege felújító vakolat san presto 200</t>
  </si>
  <si>
    <t>36-012-2.2.1.1-0410852</t>
  </si>
  <si>
    <t>Szellőző, falszárító felújító vakolat készítése, Előfröcskölő Gúz San presto 100</t>
  </si>
  <si>
    <t>36-012-3-0148698</t>
  </si>
  <si>
    <t>Felújítő vakolat záró rétege san presto 300</t>
  </si>
  <si>
    <t>36-014-1.2.1-0550090</t>
  </si>
  <si>
    <t>Homlokzati struktúra ( vasalt sima felület) SP TOP Q2 filces vakolattal  3-5 mm vastagságban.</t>
  </si>
  <si>
    <t>36-090-1.1.1-0550030</t>
  </si>
  <si>
    <t>Vakolatjavítás oldalfalon, tégla-, beton-, kőfelületen vagy építőlemezen, a meglazult, sérült vakolat előzetes leverésével, hiánypótlás 5% alatt Hvb4-mc, beltéri, vakoló, cementes mészhabarcs mészpéppel Lakásokban(Fsz 1,2,3,4) Fsz és Csoki üzletben</t>
  </si>
  <si>
    <t>Vakolás és rabicolás</t>
  </si>
  <si>
    <t>42-063-1.11.1.1.2-0220311</t>
  </si>
  <si>
    <t>Meglévő lebontott kő lábazat visszahelyezése kő ragasztó felhasználásával Árkád részen.</t>
  </si>
  <si>
    <t>Aljzatkészítés, hideg- és melegburkolatok készítése</t>
  </si>
  <si>
    <t>45-000-2.3</t>
  </si>
  <si>
    <t xml:space="preserve">db     </t>
  </si>
  <si>
    <t>Rácsok, korlátok, kerítések bontása, ablakrács</t>
  </si>
  <si>
    <t>45-004-4.1-0990115</t>
  </si>
  <si>
    <t>Meglévő lefestett alakrácsok visszahelyezése.</t>
  </si>
  <si>
    <t>Lakatosszerkezetek elhelyezése</t>
  </si>
  <si>
    <t>47-000-1.99.1.2.1.1-0218023</t>
  </si>
  <si>
    <t>Belső festéseknél felület előkészítése, részmunkák; felület glettelése zsákos kiszerelésű anyagból bármilyen padozatú helyiségben, vakolt felületen,1,5 mm vastagságban tagolatlan felületen RIGIPS RIMANO 0-3 belsőtéri nagyszilárdságú glettelőgipsz Baumit</t>
  </si>
  <si>
    <t>klíma glett</t>
  </si>
  <si>
    <t>47-000-4.4.4.1-0120509</t>
  </si>
  <si>
    <t>Acélfelületek mázolásának előkészítő és részmunkái; kézi rozsdamentesítés, rácson, korláton, kerítésen, sodronyhálón, könnyű rozsdásodás esetén Supralux lakkbenzin higító</t>
  </si>
  <si>
    <t>47-010-1.2.1-0154151</t>
  </si>
  <si>
    <t>Alapozás készítése szilikon festés alá.</t>
  </si>
  <si>
    <t>47-011-3.1.1.1.1-0148201</t>
  </si>
  <si>
    <t>Lakásokban és csoki üzletben, festés javítása  gletteléssel együtt.</t>
  </si>
  <si>
    <t>47-013-5.1.1.2.1-0150296</t>
  </si>
  <si>
    <t>Szilikon festés készítése 2  rétegben homlokzaton Weber silikate műemlékvédelmi festék</t>
  </si>
  <si>
    <t>47-021-12.3.1-0131032</t>
  </si>
  <si>
    <t>Korróziógátló alapozás rácson, korláton, kerítésen, sodronyhálón, műgyanta kötőanyagú, oldószertartalmú festékkel Supralux Koralkyd korróziógátló alapozófesték, vörös, EAN: 5992451106033</t>
  </si>
  <si>
    <t>47-021-21.3.1-0130711</t>
  </si>
  <si>
    <t>Acélfelületek közbenső festése rácson, korláton, kerítésen, sodronyhálón műgyanta kötőanyagú, oldószeres festékkel Trinát alapozófesték,</t>
  </si>
  <si>
    <t>47-021-31.3.1-0130391</t>
  </si>
  <si>
    <t>Acélfelületek átvonó festése rácson, korláton, kerítésen, sodronyhálón műgyanta kötőanyagú, oldószeres festékkel Trinát magasfényű zománcfesték, fekete 300, EAN: 5995061120048</t>
  </si>
  <si>
    <t>Felületképzés (festés, mázolás, tapétázás, korrózióvédelem)</t>
  </si>
  <si>
    <t>48-013-1.1</t>
  </si>
  <si>
    <t>Bevonatszigetelés aljzatának portalanítása és előnedvesítése, függőleges felületen</t>
  </si>
  <si>
    <t>48-013-2.1-0211251</t>
  </si>
  <si>
    <t>Kent szigetelés aljzatának alapozása  függőleges felületen, egy rétegben,</t>
  </si>
  <si>
    <t>48-013-5.1-0148703</t>
  </si>
  <si>
    <t>Falszigetelés függőleges felületen, bevonatszigeteléssel, két rétegben,  kenhető szigetelés, kültéri</t>
  </si>
  <si>
    <t>48-014-19-0315008</t>
  </si>
  <si>
    <t>Kent szigetelés védelmére  Dörken Delta PT vakolható  hálóval ellátott  lemez</t>
  </si>
  <si>
    <t>Szigetelés</t>
  </si>
  <si>
    <t>88-021-1.2.1.1.2.3-0472002</t>
  </si>
  <si>
    <t>Árkád rászen kövek elhelyezésénél rögzítő kapcsok elhelyezése tégla falra,</t>
  </si>
  <si>
    <t>Rögzítések, tömítések</t>
  </si>
  <si>
    <t>90-008-1-0110202</t>
  </si>
  <si>
    <t>Munkálatok megkezdése előtt ablakok fóliázása.</t>
  </si>
  <si>
    <t>Takarítási munkák</t>
  </si>
  <si>
    <t>Összesen:</t>
  </si>
  <si>
    <t xml:space="preserve">Név : Jeney Attila                     </t>
  </si>
  <si>
    <t xml:space="preserve">                                       </t>
  </si>
  <si>
    <t xml:space="preserve">Cím : Budapest V. kerület              </t>
  </si>
  <si>
    <t xml:space="preserve"> Kelt:      2020. július 15.           </t>
  </si>
  <si>
    <t xml:space="preserve">         Papnövelde u 2.               </t>
  </si>
  <si>
    <t xml:space="preserve">A munka leírása:                       </t>
  </si>
  <si>
    <t xml:space="preserve"> Készítette : Kárpáti Ildikó           </t>
  </si>
  <si>
    <t xml:space="preserve">Homlokzat vakolás és javítása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</si>
  <si>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</si>
  <si>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</si>
  <si>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</si>
  <si>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</si>
  <si>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</si>
  <si>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</si>
  <si>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</si>
  <si>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</si>
  <si>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</si>
  <si>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</si>
  <si>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</si>
  <si>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</si>
  <si>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</si>
  <si>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</si>
  <si>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</si>
  <si>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</si>
  <si>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</si>
  <si>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</si>
  <si>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</si>
  <si>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</si>
  <si>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Vistyán János    ügyvezető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</si>
</sst>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erc time"/>
      <family val="0"/>
    </font>
    <font>
      <b/>
      <sz val="10"/>
      <color indexed="8"/>
      <name val="Times New Roman CE"/>
      <family val="0"/>
    </font>
    <font>
      <b/>
      <sz val="10"/>
      <color indexed="8"/>
      <name val="terc 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ova"/>
      <family val="2"/>
    </font>
    <font>
      <sz val="10"/>
      <color indexed="8"/>
      <name val="Arial Nova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erc time"/>
      <family val="0"/>
    </font>
    <font>
      <b/>
      <sz val="10"/>
      <color theme="1"/>
      <name val="Times New Roman CE"/>
      <family val="0"/>
    </font>
    <font>
      <b/>
      <sz val="10"/>
      <color theme="1"/>
      <name val="terc tim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ova"/>
      <family val="2"/>
    </font>
    <font>
      <sz val="10"/>
      <color theme="1"/>
      <name val="Arial Nov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/>
    </xf>
    <xf numFmtId="0" fontId="49" fillId="0" borderId="0" xfId="0" applyFont="1" applyAlignment="1">
      <alignment horizontal="left" vertical="top"/>
    </xf>
    <xf numFmtId="3" fontId="49" fillId="0" borderId="0" xfId="0" applyNumberFormat="1" applyFont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right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right" vertical="top" wrapText="1"/>
    </xf>
    <xf numFmtId="3" fontId="52" fillId="0" borderId="0" xfId="0" applyNumberFormat="1" applyFont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46" fillId="0" borderId="0" xfId="0" applyNumberFormat="1" applyFont="1" applyAlignment="1">
      <alignment horizontal="left" vertical="top" wrapText="1"/>
    </xf>
    <xf numFmtId="3" fontId="46" fillId="0" borderId="0" xfId="0" applyNumberFormat="1" applyFont="1" applyAlignment="1">
      <alignment vertical="top" wrapText="1"/>
    </xf>
    <xf numFmtId="3" fontId="46" fillId="0" borderId="0" xfId="0" applyNumberFormat="1" applyFont="1" applyAlignment="1">
      <alignment horizontal="right" vertical="top" wrapText="1"/>
    </xf>
    <xf numFmtId="3" fontId="51" fillId="0" borderId="10" xfId="0" applyNumberFormat="1" applyFont="1" applyBorder="1" applyAlignment="1">
      <alignment horizontal="left" vertical="top" wrapText="1"/>
    </xf>
    <xf numFmtId="3" fontId="51" fillId="0" borderId="10" xfId="0" applyNumberFormat="1" applyFont="1" applyBorder="1" applyAlignment="1">
      <alignment vertical="top" wrapText="1"/>
    </xf>
    <xf numFmtId="3" fontId="52" fillId="0" borderId="0" xfId="0" applyNumberFormat="1" applyFont="1" applyAlignment="1">
      <alignment horizontal="left" vertical="top" wrapText="1"/>
    </xf>
    <xf numFmtId="3" fontId="52" fillId="0" borderId="0" xfId="0" applyNumberFormat="1" applyFont="1" applyAlignment="1">
      <alignment vertical="top" wrapText="1"/>
    </xf>
    <xf numFmtId="4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vertical="top" wrapText="1"/>
    </xf>
    <xf numFmtId="3" fontId="53" fillId="0" borderId="10" xfId="0" applyNumberFormat="1" applyFont="1" applyBorder="1" applyAlignment="1">
      <alignment horizontal="left" vertical="top" wrapText="1"/>
    </xf>
    <xf numFmtId="3" fontId="53" fillId="0" borderId="10" xfId="0" applyNumberFormat="1" applyFont="1" applyBorder="1" applyAlignment="1">
      <alignment vertical="top" wrapText="1"/>
    </xf>
    <xf numFmtId="3" fontId="53" fillId="0" borderId="10" xfId="0" applyNumberFormat="1" applyFont="1" applyBorder="1" applyAlignment="1">
      <alignment horizontal="right" vertical="top" wrapText="1"/>
    </xf>
    <xf numFmtId="3" fontId="54" fillId="0" borderId="0" xfId="0" applyNumberFormat="1" applyFont="1" applyAlignment="1">
      <alignment horizontal="left" vertical="top" wrapText="1"/>
    </xf>
    <xf numFmtId="3" fontId="54" fillId="0" borderId="0" xfId="0" applyNumberFormat="1" applyFont="1" applyAlignment="1">
      <alignment vertical="top" wrapText="1"/>
    </xf>
    <xf numFmtId="3" fontId="54" fillId="0" borderId="0" xfId="0" applyNumberFormat="1" applyFont="1" applyAlignment="1">
      <alignment horizontal="right" vertical="top" wrapText="1"/>
    </xf>
    <xf numFmtId="4" fontId="54" fillId="0" borderId="0" xfId="0" applyNumberFormat="1" applyFont="1" applyAlignment="1">
      <alignment horizontal="right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right" vertical="top" wrapText="1"/>
    </xf>
    <xf numFmtId="0" fontId="56" fillId="0" borderId="0" xfId="0" applyFont="1" applyAlignment="1">
      <alignment vertical="top" wrapText="1"/>
    </xf>
    <xf numFmtId="3" fontId="56" fillId="0" borderId="0" xfId="0" applyNumberFormat="1" applyFont="1" applyAlignment="1">
      <alignment vertical="top" wrapText="1"/>
    </xf>
    <xf numFmtId="3" fontId="55" fillId="0" borderId="10" xfId="0" applyNumberFormat="1" applyFont="1" applyBorder="1" applyAlignment="1">
      <alignment vertical="top" wrapText="1"/>
    </xf>
    <xf numFmtId="0" fontId="56" fillId="0" borderId="0" xfId="0" applyFont="1" applyAlignment="1">
      <alignment vertical="top"/>
    </xf>
    <xf numFmtId="0" fontId="56" fillId="0" borderId="11" xfId="0" applyFont="1" applyBorder="1" applyAlignment="1">
      <alignment vertical="top"/>
    </xf>
    <xf numFmtId="0" fontId="56" fillId="0" borderId="11" xfId="0" applyFont="1" applyBorder="1" applyAlignment="1">
      <alignment horizontal="right" vertical="top"/>
    </xf>
    <xf numFmtId="3" fontId="56" fillId="0" borderId="0" xfId="0" applyNumberFormat="1" applyFont="1" applyAlignment="1">
      <alignment vertical="top"/>
    </xf>
    <xf numFmtId="10" fontId="56" fillId="0" borderId="11" xfId="0" applyNumberFormat="1" applyFont="1" applyBorder="1" applyAlignment="1">
      <alignment vertical="top"/>
    </xf>
    <xf numFmtId="3" fontId="56" fillId="0" borderId="1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0" fillId="0" borderId="0" xfId="0" applyAlignment="1">
      <alignment vertical="top"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3" fontId="56" fillId="0" borderId="12" xfId="0" applyNumberFormat="1" applyFont="1" applyBorder="1" applyAlignment="1">
      <alignment horizontal="center" vertical="top"/>
    </xf>
    <xf numFmtId="3" fontId="56" fillId="0" borderId="11" xfId="0" applyNumberFormat="1" applyFont="1" applyBorder="1" applyAlignment="1">
      <alignment horizontal="center" vertical="top"/>
    </xf>
    <xf numFmtId="3" fontId="56" fillId="0" borderId="10" xfId="0" applyNumberFormat="1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5</xdr:row>
      <xdr:rowOff>28575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3">
      <selection activeCell="F8" sqref="F8"/>
    </sheetView>
  </sheetViews>
  <sheetFormatPr defaultColWidth="9.140625" defaultRowHeight="15"/>
  <cols>
    <col min="1" max="1" width="36.421875" style="6" customWidth="1"/>
    <col min="2" max="2" width="10.7109375" style="6" customWidth="1"/>
    <col min="3" max="4" width="15.7109375" style="6" customWidth="1"/>
    <col min="5" max="16384" width="9.140625" style="6" customWidth="1"/>
  </cols>
  <sheetData>
    <row r="1" spans="1:4" s="9" customFormat="1" ht="15.75">
      <c r="A1" s="51"/>
      <c r="B1" s="48"/>
      <c r="C1" s="48"/>
      <c r="D1" s="48"/>
    </row>
    <row r="2" spans="1:4" s="9" customFormat="1" ht="15.75">
      <c r="A2" s="51"/>
      <c r="B2" s="48"/>
      <c r="C2" s="48"/>
      <c r="D2" s="48"/>
    </row>
    <row r="3" spans="1:4" s="9" customFormat="1" ht="15.75">
      <c r="A3" s="51"/>
      <c r="B3" s="48"/>
      <c r="C3" s="48"/>
      <c r="D3" s="48"/>
    </row>
    <row r="4" spans="1:4" ht="15.75">
      <c r="A4" s="47"/>
      <c r="B4" s="48"/>
      <c r="C4" s="48"/>
      <c r="D4" s="48"/>
    </row>
    <row r="5" spans="1:4" ht="15.75">
      <c r="A5" s="47"/>
      <c r="B5" s="48"/>
      <c r="C5" s="48"/>
      <c r="D5" s="48"/>
    </row>
    <row r="6" spans="1:4" ht="15.75">
      <c r="A6" s="47"/>
      <c r="B6" s="48"/>
      <c r="C6" s="48"/>
      <c r="D6" s="48"/>
    </row>
    <row r="7" spans="1:4" ht="15.75">
      <c r="A7" s="47"/>
      <c r="B7" s="48"/>
      <c r="C7" s="48"/>
      <c r="D7" s="48"/>
    </row>
    <row r="9" spans="1:3" ht="15.75">
      <c r="A9" s="6" t="s">
        <v>86</v>
      </c>
      <c r="C9" s="6" t="s">
        <v>87</v>
      </c>
    </row>
    <row r="10" spans="1:3" ht="15.75">
      <c r="A10" s="6" t="s">
        <v>87</v>
      </c>
      <c r="C10" s="6" t="s">
        <v>87</v>
      </c>
    </row>
    <row r="11" spans="1:4" ht="15.75">
      <c r="A11" s="41" t="s">
        <v>88</v>
      </c>
      <c r="B11" s="41"/>
      <c r="C11" s="41" t="s">
        <v>89</v>
      </c>
      <c r="D11" s="41"/>
    </row>
    <row r="12" spans="1:4" ht="15.75">
      <c r="A12" s="41" t="s">
        <v>90</v>
      </c>
      <c r="B12" s="41"/>
      <c r="C12" s="41" t="s">
        <v>87</v>
      </c>
      <c r="D12" s="41"/>
    </row>
    <row r="13" spans="1:4" ht="15.75">
      <c r="A13" s="41" t="s">
        <v>87</v>
      </c>
      <c r="B13" s="41"/>
      <c r="C13" s="41" t="s">
        <v>87</v>
      </c>
      <c r="D13" s="41"/>
    </row>
    <row r="14" spans="1:4" ht="15.75">
      <c r="A14" s="41" t="s">
        <v>87</v>
      </c>
      <c r="B14" s="41"/>
      <c r="C14" s="41" t="s">
        <v>87</v>
      </c>
      <c r="D14" s="41"/>
    </row>
    <row r="15" spans="1:4" ht="15.75">
      <c r="A15" s="41" t="s">
        <v>91</v>
      </c>
      <c r="B15" s="41"/>
      <c r="C15" s="41" t="s">
        <v>92</v>
      </c>
      <c r="D15" s="41"/>
    </row>
    <row r="16" spans="1:4" ht="15.75">
      <c r="A16" s="41" t="s">
        <v>93</v>
      </c>
      <c r="B16" s="41"/>
      <c r="C16" s="41"/>
      <c r="D16" s="41"/>
    </row>
    <row r="17" spans="1:4" ht="15.75">
      <c r="A17" s="41" t="s">
        <v>94</v>
      </c>
      <c r="B17" s="41"/>
      <c r="C17" s="41"/>
      <c r="D17" s="41"/>
    </row>
    <row r="18" spans="1:4" ht="15.75">
      <c r="A18" s="41" t="s">
        <v>94</v>
      </c>
      <c r="B18" s="41"/>
      <c r="C18" s="41"/>
      <c r="D18" s="41"/>
    </row>
    <row r="19" spans="1:4" ht="15.75">
      <c r="A19" s="41" t="s">
        <v>94</v>
      </c>
      <c r="B19" s="41"/>
      <c r="C19" s="41"/>
      <c r="D19" s="41"/>
    </row>
    <row r="20" spans="1:4" ht="15.75">
      <c r="A20" s="41" t="s">
        <v>94</v>
      </c>
      <c r="B20" s="41"/>
      <c r="C20" s="41"/>
      <c r="D20" s="41"/>
    </row>
    <row r="21" spans="1:4" ht="15.75">
      <c r="A21" s="41"/>
      <c r="B21" s="41"/>
      <c r="C21" s="41"/>
      <c r="D21" s="41"/>
    </row>
    <row r="22" spans="1:4" ht="16.5">
      <c r="A22" s="49" t="s">
        <v>95</v>
      </c>
      <c r="B22" s="50"/>
      <c r="C22" s="50"/>
      <c r="D22" s="50"/>
    </row>
    <row r="23" spans="1:4" ht="15.75">
      <c r="A23" s="42" t="s">
        <v>96</v>
      </c>
      <c r="B23" s="42"/>
      <c r="C23" s="43" t="s">
        <v>97</v>
      </c>
      <c r="D23" s="43" t="s">
        <v>98</v>
      </c>
    </row>
    <row r="24" spans="1:4" ht="15.75">
      <c r="A24" s="41" t="s">
        <v>99</v>
      </c>
      <c r="B24" s="41"/>
      <c r="C24" s="44">
        <f>ROUND(SUM(Összesítő!B2:B10),0)</f>
        <v>2958660</v>
      </c>
      <c r="D24" s="44">
        <f>ROUND(SUM(Összesítő!C2:C10),0)</f>
        <v>8078006</v>
      </c>
    </row>
    <row r="25" spans="1:4" ht="15.75">
      <c r="A25" s="42" t="s">
        <v>100</v>
      </c>
      <c r="B25" s="45"/>
      <c r="C25" s="46"/>
      <c r="D25" s="46">
        <f>ROUND(D24*B25,0)</f>
        <v>0</v>
      </c>
    </row>
    <row r="26" spans="1:4" ht="15.75">
      <c r="A26" s="42" t="s">
        <v>101</v>
      </c>
      <c r="B26" s="42"/>
      <c r="C26" s="46">
        <f>ROUND(C24,0)</f>
        <v>2958660</v>
      </c>
      <c r="D26" s="46">
        <f>ROUND(D24+D25,0)</f>
        <v>8078006</v>
      </c>
    </row>
    <row r="27" spans="1:4" ht="15.75">
      <c r="A27" s="42" t="s">
        <v>102</v>
      </c>
      <c r="B27" s="42"/>
      <c r="C27" s="46">
        <f>ROUND(C26,0)</f>
        <v>2958660</v>
      </c>
      <c r="D27" s="46">
        <f>ROUND(D26,0)</f>
        <v>8078006</v>
      </c>
    </row>
    <row r="28" spans="1:4" ht="15.75">
      <c r="A28" s="41" t="s">
        <v>103</v>
      </c>
      <c r="B28" s="41"/>
      <c r="C28" s="44">
        <f>ROUND(C27,0)</f>
        <v>2958660</v>
      </c>
      <c r="D28" s="44"/>
    </row>
    <row r="29" spans="1:4" ht="15.75">
      <c r="A29" s="42" t="s">
        <v>104</v>
      </c>
      <c r="B29" s="45"/>
      <c r="C29" s="46">
        <f>ROUND(C28*B29,0)</f>
        <v>0</v>
      </c>
      <c r="D29" s="46"/>
    </row>
    <row r="30" spans="1:4" ht="15.75">
      <c r="A30" s="41" t="s">
        <v>105</v>
      </c>
      <c r="B30" s="41"/>
      <c r="C30" s="44">
        <f>ROUND(C27+C29,0)</f>
        <v>2958660</v>
      </c>
      <c r="D30" s="44"/>
    </row>
    <row r="31" spans="1:4" ht="15.75">
      <c r="A31" s="42" t="s">
        <v>106</v>
      </c>
      <c r="B31" s="45"/>
      <c r="C31" s="46">
        <f>ROUND(C30*B31,0)</f>
        <v>0</v>
      </c>
      <c r="D31" s="46"/>
    </row>
    <row r="32" spans="1:4" ht="15.75">
      <c r="A32" s="41" t="s">
        <v>107</v>
      </c>
      <c r="B32" s="41"/>
      <c r="C32" s="44"/>
      <c r="D32" s="44">
        <f>ROUND(D27,0)</f>
        <v>8078006</v>
      </c>
    </row>
    <row r="33" spans="1:4" ht="15.75">
      <c r="A33" s="42" t="s">
        <v>108</v>
      </c>
      <c r="B33" s="45"/>
      <c r="C33" s="46"/>
      <c r="D33" s="46">
        <f>ROUND(D32*B33,0)</f>
        <v>0</v>
      </c>
    </row>
    <row r="34" spans="1:4" ht="15.75">
      <c r="A34" s="41" t="s">
        <v>109</v>
      </c>
      <c r="B34" s="41"/>
      <c r="C34" s="52">
        <f>ROUND(C30+C31+D27+D33,0)</f>
        <v>11036666</v>
      </c>
      <c r="D34" s="52"/>
    </row>
    <row r="35" spans="1:4" ht="15.75">
      <c r="A35" s="42" t="s">
        <v>110</v>
      </c>
      <c r="B35" s="45"/>
      <c r="C35" s="53">
        <f>ROUND(C34*B35,0)</f>
        <v>0</v>
      </c>
      <c r="D35" s="53"/>
    </row>
    <row r="36" spans="1:4" ht="15.75">
      <c r="A36" s="41" t="s">
        <v>111</v>
      </c>
      <c r="B36" s="41"/>
      <c r="C36" s="52">
        <f>ROUND(C34+C35,0)</f>
        <v>11036666</v>
      </c>
      <c r="D36" s="52"/>
    </row>
    <row r="37" spans="1:4" ht="15.75">
      <c r="A37" s="42" t="s">
        <v>112</v>
      </c>
      <c r="B37" s="45">
        <v>0.27</v>
      </c>
      <c r="C37" s="53">
        <f>ROUND(C36*B37,0)</f>
        <v>2979900</v>
      </c>
      <c r="D37" s="53"/>
    </row>
    <row r="38" spans="1:4" ht="15.75">
      <c r="A38" s="42" t="s">
        <v>113</v>
      </c>
      <c r="B38" s="42"/>
      <c r="C38" s="54">
        <f>ROUND(C36+C37,0)</f>
        <v>14016566</v>
      </c>
      <c r="D38" s="54"/>
    </row>
    <row r="39" spans="1:4" ht="15.75">
      <c r="A39" s="41"/>
      <c r="B39" s="41"/>
      <c r="C39" s="44"/>
      <c r="D39" s="44"/>
    </row>
    <row r="40" spans="1:4" ht="15.75">
      <c r="A40" s="41"/>
      <c r="B40" s="41"/>
      <c r="C40" s="41"/>
      <c r="D40" s="41"/>
    </row>
    <row r="41" spans="1:4" ht="15.75">
      <c r="A41" s="41"/>
      <c r="B41" s="41"/>
      <c r="C41" s="41"/>
      <c r="D41" s="41"/>
    </row>
    <row r="42" spans="1:4" ht="15.75">
      <c r="A42" s="41"/>
      <c r="B42" s="55" t="s">
        <v>114</v>
      </c>
      <c r="C42" s="55"/>
      <c r="D42" s="41"/>
    </row>
    <row r="44" ht="15.75">
      <c r="A44" s="10"/>
    </row>
    <row r="45" ht="15.75">
      <c r="A45" s="10"/>
    </row>
    <row r="46" ht="15.75">
      <c r="A46" s="10"/>
    </row>
  </sheetData>
  <sheetProtection/>
  <mergeCells count="14">
    <mergeCell ref="C34:D34"/>
    <mergeCell ref="C35:D35"/>
    <mergeCell ref="C36:D36"/>
    <mergeCell ref="C37:D37"/>
    <mergeCell ref="C38:D38"/>
    <mergeCell ref="B42:C42"/>
    <mergeCell ref="A7:D7"/>
    <mergeCell ref="A22:D2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4" t="s">
        <v>8</v>
      </c>
      <c r="G1" s="14" t="s">
        <v>9</v>
      </c>
      <c r="H1" s="14" t="s">
        <v>10</v>
      </c>
      <c r="I1" s="14" t="s">
        <v>11</v>
      </c>
    </row>
    <row r="2" spans="1:9" ht="38.25">
      <c r="A2" s="15">
        <v>1</v>
      </c>
      <c r="B2" s="16" t="s">
        <v>79</v>
      </c>
      <c r="C2" s="16" t="s">
        <v>80</v>
      </c>
      <c r="D2" s="17">
        <v>42.26</v>
      </c>
      <c r="E2" s="16" t="s">
        <v>28</v>
      </c>
      <c r="F2" s="18">
        <v>10650</v>
      </c>
      <c r="G2" s="18">
        <v>7985</v>
      </c>
      <c r="H2" s="18">
        <f>ROUND(D2*F2,0)</f>
        <v>450069</v>
      </c>
      <c r="I2" s="18">
        <f>ROUND(D2*G2,0)</f>
        <v>337446</v>
      </c>
    </row>
    <row r="3" spans="1:9" ht="12.75">
      <c r="A3" s="15"/>
      <c r="B3" s="16"/>
      <c r="C3" s="16"/>
      <c r="D3" s="17"/>
      <c r="E3" s="16"/>
      <c r="F3" s="18"/>
      <c r="G3" s="18"/>
      <c r="H3" s="18"/>
      <c r="I3" s="18"/>
    </row>
    <row r="4" spans="1:9" s="5" customFormat="1" ht="12.75">
      <c r="A4" s="12"/>
      <c r="B4" s="13"/>
      <c r="C4" s="13" t="s">
        <v>20</v>
      </c>
      <c r="D4" s="14"/>
      <c r="E4" s="13"/>
      <c r="F4" s="19"/>
      <c r="G4" s="19"/>
      <c r="H4" s="19">
        <f>ROUND(SUM(H2:H3),0)</f>
        <v>450069</v>
      </c>
      <c r="I4" s="19">
        <f>ROUND(SUM(I2:I3),0)</f>
        <v>337446</v>
      </c>
    </row>
    <row r="5" spans="1:9" ht="12.75">
      <c r="A5" s="15"/>
      <c r="B5" s="16"/>
      <c r="C5" s="16"/>
      <c r="D5" s="17"/>
      <c r="E5" s="16"/>
      <c r="F5" s="18"/>
      <c r="G5" s="18"/>
      <c r="H5" s="18"/>
      <c r="I5" s="18"/>
    </row>
    <row r="6" spans="1:9" ht="12.75">
      <c r="A6" s="15"/>
      <c r="B6" s="16"/>
      <c r="C6" s="16"/>
      <c r="D6" s="17"/>
      <c r="E6" s="16"/>
      <c r="F6" s="17"/>
      <c r="G6" s="17"/>
      <c r="H6" s="17"/>
      <c r="I6" s="17"/>
    </row>
    <row r="7" spans="1:9" ht="12.75">
      <c r="A7" s="15"/>
      <c r="B7" s="16"/>
      <c r="C7" s="16"/>
      <c r="D7" s="17"/>
      <c r="E7" s="16"/>
      <c r="F7" s="17"/>
      <c r="G7" s="17"/>
      <c r="H7" s="17"/>
      <c r="I7" s="17"/>
    </row>
    <row r="8" spans="1:9" ht="12.75">
      <c r="A8" s="15"/>
      <c r="B8" s="16"/>
      <c r="C8" s="16"/>
      <c r="D8" s="17"/>
      <c r="E8" s="16"/>
      <c r="F8" s="17"/>
      <c r="G8" s="17"/>
      <c r="H8" s="17"/>
      <c r="I8" s="17"/>
    </row>
    <row r="9" spans="1:9" ht="12.75">
      <c r="A9" s="15"/>
      <c r="B9" s="16"/>
      <c r="C9" s="16"/>
      <c r="D9" s="17"/>
      <c r="E9" s="16"/>
      <c r="F9" s="17"/>
      <c r="G9" s="17"/>
      <c r="H9" s="17"/>
      <c r="I9" s="17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Rögzítések, tömítések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38.25">
      <c r="A1" s="29" t="s">
        <v>3</v>
      </c>
      <c r="B1" s="30" t="s">
        <v>4</v>
      </c>
      <c r="C1" s="30" t="s">
        <v>5</v>
      </c>
      <c r="D1" s="31" t="s">
        <v>6</v>
      </c>
      <c r="E1" s="30" t="s">
        <v>7</v>
      </c>
      <c r="F1" s="31" t="s">
        <v>8</v>
      </c>
      <c r="G1" s="31" t="s">
        <v>9</v>
      </c>
      <c r="H1" s="31" t="s">
        <v>10</v>
      </c>
      <c r="I1" s="31" t="s">
        <v>11</v>
      </c>
    </row>
    <row r="2" spans="1:9" ht="25.5">
      <c r="A2" s="32">
        <v>1</v>
      </c>
      <c r="B2" s="33" t="s">
        <v>82</v>
      </c>
      <c r="C2" s="33" t="s">
        <v>83</v>
      </c>
      <c r="D2" s="35">
        <v>73.67</v>
      </c>
      <c r="E2" s="33" t="s">
        <v>28</v>
      </c>
      <c r="F2" s="34">
        <v>620</v>
      </c>
      <c r="G2" s="34">
        <v>760</v>
      </c>
      <c r="H2" s="34">
        <f>ROUND(D2*F2,0)</f>
        <v>45675</v>
      </c>
      <c r="I2" s="34">
        <f>ROUND(D2*G2,0)</f>
        <v>55989</v>
      </c>
    </row>
    <row r="3" spans="1:9" ht="12.75">
      <c r="A3" s="32"/>
      <c r="B3" s="33"/>
      <c r="C3" s="33"/>
      <c r="D3" s="34"/>
      <c r="E3" s="33"/>
      <c r="F3" s="34"/>
      <c r="G3" s="34"/>
      <c r="H3" s="34"/>
      <c r="I3" s="34"/>
    </row>
    <row r="4" spans="1:9" s="5" customFormat="1" ht="12.75">
      <c r="A4" s="29"/>
      <c r="B4" s="30"/>
      <c r="C4" s="30" t="s">
        <v>20</v>
      </c>
      <c r="D4" s="31"/>
      <c r="E4" s="30"/>
      <c r="F4" s="31"/>
      <c r="G4" s="31"/>
      <c r="H4" s="31">
        <f>ROUND(SUM(H2:H3),0)</f>
        <v>45675</v>
      </c>
      <c r="I4" s="31">
        <f>ROUND(SUM(I2:I3),0)</f>
        <v>55989</v>
      </c>
    </row>
    <row r="5" spans="1:9" ht="12.75">
      <c r="A5" s="32"/>
      <c r="B5" s="33"/>
      <c r="C5" s="33"/>
      <c r="D5" s="34"/>
      <c r="E5" s="33"/>
      <c r="F5" s="34"/>
      <c r="G5" s="34"/>
      <c r="H5" s="34"/>
      <c r="I5" s="34"/>
    </row>
    <row r="6" spans="1:9" ht="12.75">
      <c r="A6" s="20"/>
      <c r="B6" s="21"/>
      <c r="C6" s="21"/>
      <c r="D6" s="22"/>
      <c r="E6" s="21"/>
      <c r="F6" s="22"/>
      <c r="G6" s="22"/>
      <c r="H6" s="22"/>
      <c r="I6" s="22"/>
    </row>
    <row r="7" spans="1:9" ht="12.75">
      <c r="A7" s="20"/>
      <c r="B7" s="21"/>
      <c r="C7" s="21"/>
      <c r="D7" s="22"/>
      <c r="E7" s="21"/>
      <c r="F7" s="22"/>
      <c r="G7" s="22"/>
      <c r="H7" s="22"/>
      <c r="I7" s="22"/>
    </row>
    <row r="8" spans="1:9" ht="12.75">
      <c r="A8" s="20"/>
      <c r="B8" s="21"/>
      <c r="C8" s="21"/>
      <c r="D8" s="22"/>
      <c r="E8" s="21"/>
      <c r="F8" s="22"/>
      <c r="G8" s="22"/>
      <c r="H8" s="22"/>
      <c r="I8" s="22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Takarítási munkák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6.421875" style="7" customWidth="1"/>
    <col min="2" max="3" width="20.7109375" style="7" customWidth="1"/>
    <col min="4" max="16384" width="9.140625" style="7" customWidth="1"/>
  </cols>
  <sheetData>
    <row r="1" spans="1:3" s="8" customFormat="1" ht="15.75">
      <c r="A1" s="36" t="s">
        <v>0</v>
      </c>
      <c r="B1" s="37" t="s">
        <v>1</v>
      </c>
      <c r="C1" s="37" t="s">
        <v>2</v>
      </c>
    </row>
    <row r="2" spans="1:3" ht="15.75">
      <c r="A2" s="38" t="s">
        <v>21</v>
      </c>
      <c r="B2" s="39">
        <f>'Felvonulási létesítmények'!H8</f>
        <v>8500</v>
      </c>
      <c r="C2" s="39">
        <f>'Felvonulási létesítmények'!I8</f>
        <v>244000</v>
      </c>
    </row>
    <row r="3" spans="1:3" ht="15.75">
      <c r="A3" s="38" t="s">
        <v>26</v>
      </c>
      <c r="B3" s="39">
        <f>'Falazás és egyéb kőműves munkák'!H5</f>
        <v>76608</v>
      </c>
      <c r="C3" s="39">
        <f>'Falazás és egyéb kőműves munkák'!I5</f>
        <v>179415</v>
      </c>
    </row>
    <row r="4" spans="1:3" ht="15.75">
      <c r="A4" s="38" t="s">
        <v>42</v>
      </c>
      <c r="B4" s="39">
        <f>'Vakolás és rabicolás'!H16</f>
        <v>1032003</v>
      </c>
      <c r="C4" s="39">
        <f>'Vakolás és rabicolás'!I16</f>
        <v>3245838</v>
      </c>
    </row>
    <row r="5" spans="1:3" ht="31.5">
      <c r="A5" s="38" t="s">
        <v>45</v>
      </c>
      <c r="B5" s="39">
        <f>'Aljzatkészítés, hideg- és meleg'!H4</f>
        <v>199552</v>
      </c>
      <c r="C5" s="39">
        <f>'Aljzatkészítés, hideg- és meleg'!I4</f>
        <v>1205889</v>
      </c>
    </row>
    <row r="6" spans="1:3" ht="15.75">
      <c r="A6" s="38" t="s">
        <v>51</v>
      </c>
      <c r="B6" s="39">
        <f>'Lakatosszerkezetek elhelyezése'!H6</f>
        <v>59000</v>
      </c>
      <c r="C6" s="39">
        <f>'Lakatosszerkezetek elhelyezése'!I6</f>
        <v>560375</v>
      </c>
    </row>
    <row r="7" spans="1:3" ht="31.5">
      <c r="A7" s="38" t="s">
        <v>69</v>
      </c>
      <c r="B7" s="39">
        <f>'Felületképzés (festés, mázolás,'!H19</f>
        <v>620132</v>
      </c>
      <c r="C7" s="39">
        <f>'Felületképzés (festés, mázolás,'!I19</f>
        <v>1955773</v>
      </c>
    </row>
    <row r="8" spans="1:3" ht="15.75">
      <c r="A8" s="38" t="s">
        <v>78</v>
      </c>
      <c r="B8" s="39">
        <f>Szigetelés!H10</f>
        <v>467121</v>
      </c>
      <c r="C8" s="39">
        <f>Szigetelés!I10</f>
        <v>293281</v>
      </c>
    </row>
    <row r="9" spans="1:3" ht="15.75">
      <c r="A9" s="38" t="s">
        <v>81</v>
      </c>
      <c r="B9" s="39">
        <f>'Rögzítések, tömítések'!H4</f>
        <v>450069</v>
      </c>
      <c r="C9" s="39">
        <f>'Rögzítések, tömítések'!I4</f>
        <v>337446</v>
      </c>
    </row>
    <row r="10" spans="1:3" ht="15.75">
      <c r="A10" s="38" t="s">
        <v>84</v>
      </c>
      <c r="B10" s="39">
        <f>'Takarítási munkák'!H4</f>
        <v>45675</v>
      </c>
      <c r="C10" s="39">
        <f>'Takarítási munkák'!I4</f>
        <v>55989</v>
      </c>
    </row>
    <row r="11" spans="1:3" s="8" customFormat="1" ht="15.75">
      <c r="A11" s="36" t="s">
        <v>85</v>
      </c>
      <c r="B11" s="40">
        <f>ROUND(SUM(B2:B10),0)</f>
        <v>2958660</v>
      </c>
      <c r="C11" s="40">
        <f>ROUND(SUM(C2:C10),0)</f>
        <v>8078006</v>
      </c>
    </row>
    <row r="12" spans="1:3" ht="15.75">
      <c r="A12" s="38"/>
      <c r="B12" s="39"/>
      <c r="C12" s="39"/>
    </row>
    <row r="13" spans="2:3" ht="15.75">
      <c r="B13" s="11"/>
      <c r="C13" s="11"/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4" t="s">
        <v>8</v>
      </c>
      <c r="G1" s="14" t="s">
        <v>9</v>
      </c>
      <c r="H1" s="14" t="s">
        <v>10</v>
      </c>
      <c r="I1" s="14" t="s">
        <v>11</v>
      </c>
    </row>
    <row r="2" spans="1:9" ht="12.75">
      <c r="A2" s="15">
        <v>1</v>
      </c>
      <c r="B2" s="16" t="s">
        <v>12</v>
      </c>
      <c r="C2" s="16" t="s">
        <v>14</v>
      </c>
      <c r="D2" s="17">
        <v>2</v>
      </c>
      <c r="E2" s="16" t="s">
        <v>13</v>
      </c>
      <c r="F2" s="18">
        <v>0</v>
      </c>
      <c r="G2" s="18">
        <v>36500</v>
      </c>
      <c r="H2" s="18">
        <f>ROUND(D2*F2,0)</f>
        <v>0</v>
      </c>
      <c r="I2" s="18">
        <f>ROUND(D2*G2,0)</f>
        <v>73000</v>
      </c>
    </row>
    <row r="3" spans="1:9" ht="12.75">
      <c r="A3" s="15"/>
      <c r="B3" s="16"/>
      <c r="C3" s="16"/>
      <c r="D3" s="17"/>
      <c r="E3" s="16"/>
      <c r="F3" s="18"/>
      <c r="G3" s="18"/>
      <c r="H3" s="18"/>
      <c r="I3" s="18"/>
    </row>
    <row r="4" spans="1:9" ht="25.5">
      <c r="A4" s="15">
        <v>2</v>
      </c>
      <c r="B4" s="16" t="s">
        <v>15</v>
      </c>
      <c r="C4" s="16" t="s">
        <v>17</v>
      </c>
      <c r="D4" s="17">
        <v>1</v>
      </c>
      <c r="E4" s="16" t="s">
        <v>16</v>
      </c>
      <c r="F4" s="18">
        <v>0</v>
      </c>
      <c r="G4" s="18">
        <v>88700</v>
      </c>
      <c r="H4" s="18">
        <f>ROUND(D4*F4,0)</f>
        <v>0</v>
      </c>
      <c r="I4" s="18">
        <f>ROUND(D4*G4,0)</f>
        <v>88700</v>
      </c>
    </row>
    <row r="5" spans="1:9" ht="12.75">
      <c r="A5" s="15"/>
      <c r="B5" s="16"/>
      <c r="C5" s="16"/>
      <c r="D5" s="17"/>
      <c r="E5" s="16"/>
      <c r="F5" s="18"/>
      <c r="G5" s="18"/>
      <c r="H5" s="18"/>
      <c r="I5" s="18"/>
    </row>
    <row r="6" spans="1:9" ht="12.75">
      <c r="A6" s="15">
        <v>3</v>
      </c>
      <c r="B6" s="16" t="s">
        <v>18</v>
      </c>
      <c r="C6" s="16" t="s">
        <v>19</v>
      </c>
      <c r="D6" s="17">
        <v>1</v>
      </c>
      <c r="E6" s="16" t="s">
        <v>16</v>
      </c>
      <c r="F6" s="18">
        <v>8500</v>
      </c>
      <c r="G6" s="18">
        <v>82300</v>
      </c>
      <c r="H6" s="18">
        <f>ROUND(D6*F6,0)</f>
        <v>8500</v>
      </c>
      <c r="I6" s="18">
        <f>ROUND(D6*G6,0)</f>
        <v>82300</v>
      </c>
    </row>
    <row r="7" spans="1:9" ht="12.75">
      <c r="A7" s="15"/>
      <c r="B7" s="16"/>
      <c r="C7" s="16"/>
      <c r="D7" s="17"/>
      <c r="E7" s="16"/>
      <c r="F7" s="18"/>
      <c r="G7" s="18"/>
      <c r="H7" s="18"/>
      <c r="I7" s="18"/>
    </row>
    <row r="8" spans="1:9" s="5" customFormat="1" ht="12.75">
      <c r="A8" s="12"/>
      <c r="B8" s="13"/>
      <c r="C8" s="13" t="s">
        <v>20</v>
      </c>
      <c r="D8" s="14"/>
      <c r="E8" s="13"/>
      <c r="F8" s="19"/>
      <c r="G8" s="19"/>
      <c r="H8" s="19">
        <f>ROUND(SUM(H2:H7),0)</f>
        <v>8500</v>
      </c>
      <c r="I8" s="19">
        <f>ROUND(SUM(I2:I7),0)</f>
        <v>244000</v>
      </c>
    </row>
    <row r="9" spans="1:9" ht="12.75">
      <c r="A9" s="15"/>
      <c r="B9" s="16"/>
      <c r="C9" s="16"/>
      <c r="D9" s="17"/>
      <c r="E9" s="16"/>
      <c r="F9" s="18"/>
      <c r="G9" s="18"/>
      <c r="H9" s="18"/>
      <c r="I9" s="18"/>
    </row>
    <row r="10" spans="1:9" ht="12.75">
      <c r="A10" s="15"/>
      <c r="B10" s="16"/>
      <c r="C10" s="16"/>
      <c r="D10" s="17"/>
      <c r="E10" s="16"/>
      <c r="F10" s="17"/>
      <c r="G10" s="17"/>
      <c r="H10" s="17"/>
      <c r="I10" s="17"/>
    </row>
    <row r="11" spans="1:9" ht="12.75">
      <c r="A11" s="15"/>
      <c r="B11" s="16"/>
      <c r="C11" s="16"/>
      <c r="D11" s="17"/>
      <c r="E11" s="16"/>
      <c r="F11" s="17"/>
      <c r="G11" s="17"/>
      <c r="H11" s="17"/>
      <c r="I11" s="17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23" t="s">
        <v>3</v>
      </c>
      <c r="B1" s="24" t="s">
        <v>4</v>
      </c>
      <c r="C1" s="24" t="s">
        <v>5</v>
      </c>
      <c r="D1" s="19" t="s">
        <v>6</v>
      </c>
      <c r="E1" s="24" t="s">
        <v>7</v>
      </c>
      <c r="F1" s="19" t="s">
        <v>8</v>
      </c>
      <c r="G1" s="19" t="s">
        <v>9</v>
      </c>
      <c r="H1" s="19" t="s">
        <v>10</v>
      </c>
      <c r="I1" s="19" t="s">
        <v>11</v>
      </c>
    </row>
    <row r="2" spans="1:9" ht="76.5">
      <c r="A2" s="25">
        <v>1</v>
      </c>
      <c r="B2" s="26" t="s">
        <v>22</v>
      </c>
      <c r="C2" s="26" t="s">
        <v>24</v>
      </c>
      <c r="D2" s="27">
        <v>1.8</v>
      </c>
      <c r="E2" s="26" t="s">
        <v>23</v>
      </c>
      <c r="F2" s="18">
        <v>42560</v>
      </c>
      <c r="G2" s="18">
        <v>99675</v>
      </c>
      <c r="H2" s="18">
        <f>ROUND(D2*F2,0)</f>
        <v>76608</v>
      </c>
      <c r="I2" s="18">
        <f>ROUND(D2*G2,0)</f>
        <v>179415</v>
      </c>
    </row>
    <row r="3" spans="1:9" ht="25.5">
      <c r="A3" s="25"/>
      <c r="B3" s="26"/>
      <c r="C3" s="26" t="s">
        <v>25</v>
      </c>
      <c r="D3" s="18"/>
      <c r="E3" s="26"/>
      <c r="F3" s="18"/>
      <c r="G3" s="18"/>
      <c r="H3" s="18"/>
      <c r="I3" s="18"/>
    </row>
    <row r="4" spans="1:9" ht="12.75">
      <c r="A4" s="25"/>
      <c r="B4" s="26"/>
      <c r="C4" s="26"/>
      <c r="D4" s="18"/>
      <c r="E4" s="26"/>
      <c r="F4" s="18"/>
      <c r="G4" s="18"/>
      <c r="H4" s="18"/>
      <c r="I4" s="18"/>
    </row>
    <row r="5" spans="1:9" s="5" customFormat="1" ht="12.75">
      <c r="A5" s="23"/>
      <c r="B5" s="24"/>
      <c r="C5" s="24" t="s">
        <v>20</v>
      </c>
      <c r="D5" s="19"/>
      <c r="E5" s="24"/>
      <c r="F5" s="19"/>
      <c r="G5" s="19"/>
      <c r="H5" s="19">
        <f>ROUND(SUM(H2:H4),0)</f>
        <v>76608</v>
      </c>
      <c r="I5" s="19">
        <f>ROUND(SUM(I2:I4),0)</f>
        <v>179415</v>
      </c>
    </row>
    <row r="6" spans="1:9" ht="12.75">
      <c r="A6" s="25"/>
      <c r="B6" s="26"/>
      <c r="C6" s="26"/>
      <c r="D6" s="18"/>
      <c r="E6" s="26"/>
      <c r="F6" s="18"/>
      <c r="G6" s="18"/>
      <c r="H6" s="18"/>
      <c r="I6" s="18"/>
    </row>
    <row r="7" spans="1:9" ht="12.75">
      <c r="A7" s="25"/>
      <c r="B7" s="26"/>
      <c r="C7" s="26"/>
      <c r="D7" s="18"/>
      <c r="E7" s="26"/>
      <c r="F7" s="18"/>
      <c r="G7" s="18"/>
      <c r="H7" s="18"/>
      <c r="I7" s="18"/>
    </row>
    <row r="8" spans="1:9" ht="12.75">
      <c r="A8" s="25"/>
      <c r="B8" s="26"/>
      <c r="C8" s="26"/>
      <c r="D8" s="18"/>
      <c r="E8" s="26"/>
      <c r="F8" s="18"/>
      <c r="G8" s="18"/>
      <c r="H8" s="18"/>
      <c r="I8" s="18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Falazás és egyéb kőműves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4" t="s">
        <v>8</v>
      </c>
      <c r="G1" s="14" t="s">
        <v>9</v>
      </c>
      <c r="H1" s="14" t="s">
        <v>10</v>
      </c>
      <c r="I1" s="14" t="s">
        <v>11</v>
      </c>
    </row>
    <row r="2" spans="1:9" ht="12.75">
      <c r="A2" s="15">
        <v>1</v>
      </c>
      <c r="B2" s="16" t="s">
        <v>27</v>
      </c>
      <c r="C2" s="16" t="s">
        <v>29</v>
      </c>
      <c r="D2" s="17">
        <v>165.22</v>
      </c>
      <c r="E2" s="16" t="s">
        <v>28</v>
      </c>
      <c r="F2" s="18">
        <v>0</v>
      </c>
      <c r="G2" s="18">
        <v>1820</v>
      </c>
      <c r="H2" s="18">
        <f>ROUND(D2*F2,0)</f>
        <v>0</v>
      </c>
      <c r="I2" s="18">
        <f>ROUND(D2*G2,0)</f>
        <v>300700</v>
      </c>
    </row>
    <row r="3" spans="1:9" ht="12.75">
      <c r="A3" s="15"/>
      <c r="B3" s="16"/>
      <c r="C3" s="16"/>
      <c r="D3" s="17"/>
      <c r="E3" s="16"/>
      <c r="F3" s="18"/>
      <c r="G3" s="18"/>
      <c r="H3" s="18"/>
      <c r="I3" s="18"/>
    </row>
    <row r="4" spans="1:9" ht="12.75">
      <c r="A4" s="15">
        <v>2</v>
      </c>
      <c r="B4" s="16" t="s">
        <v>30</v>
      </c>
      <c r="C4" s="16" t="s">
        <v>31</v>
      </c>
      <c r="D4" s="17">
        <v>165.22</v>
      </c>
      <c r="E4" s="16" t="s">
        <v>28</v>
      </c>
      <c r="F4" s="18">
        <v>0</v>
      </c>
      <c r="G4" s="18">
        <v>2300</v>
      </c>
      <c r="H4" s="18">
        <f>ROUND(D4*F4,0)</f>
        <v>0</v>
      </c>
      <c r="I4" s="18">
        <f>ROUND(D4*G4,0)</f>
        <v>380006</v>
      </c>
    </row>
    <row r="5" spans="1:9" ht="12.75">
      <c r="A5" s="15"/>
      <c r="B5" s="16"/>
      <c r="C5" s="16"/>
      <c r="D5" s="17"/>
      <c r="E5" s="16"/>
      <c r="F5" s="18"/>
      <c r="G5" s="18"/>
      <c r="H5" s="18"/>
      <c r="I5" s="18"/>
    </row>
    <row r="6" spans="1:9" ht="38.25">
      <c r="A6" s="15">
        <v>3</v>
      </c>
      <c r="B6" s="16" t="s">
        <v>32</v>
      </c>
      <c r="C6" s="16" t="s">
        <v>33</v>
      </c>
      <c r="D6" s="17">
        <v>165.22</v>
      </c>
      <c r="E6" s="16" t="s">
        <v>28</v>
      </c>
      <c r="F6" s="18">
        <v>3986</v>
      </c>
      <c r="G6" s="18">
        <v>3965</v>
      </c>
      <c r="H6" s="18">
        <f>ROUND(D6*F6,0)</f>
        <v>658567</v>
      </c>
      <c r="I6" s="18">
        <f>ROUND(D6*G6,0)</f>
        <v>655097</v>
      </c>
    </row>
    <row r="7" spans="1:9" ht="12.75">
      <c r="A7" s="15"/>
      <c r="B7" s="16"/>
      <c r="C7" s="16"/>
      <c r="D7" s="17"/>
      <c r="E7" s="16"/>
      <c r="F7" s="18"/>
      <c r="G7" s="18"/>
      <c r="H7" s="18"/>
      <c r="I7" s="18"/>
    </row>
    <row r="8" spans="1:9" ht="38.25">
      <c r="A8" s="15">
        <v>4</v>
      </c>
      <c r="B8" s="16" t="s">
        <v>34</v>
      </c>
      <c r="C8" s="16" t="s">
        <v>35</v>
      </c>
      <c r="D8" s="17">
        <v>165.22</v>
      </c>
      <c r="E8" s="16" t="s">
        <v>28</v>
      </c>
      <c r="F8" s="18">
        <v>880</v>
      </c>
      <c r="G8" s="18">
        <v>3705</v>
      </c>
      <c r="H8" s="18">
        <f>ROUND(D8*F8,0)</f>
        <v>145394</v>
      </c>
      <c r="I8" s="18">
        <f>ROUND(D8*G8,0)</f>
        <v>612140</v>
      </c>
    </row>
    <row r="9" spans="1:9" ht="12.75">
      <c r="A9" s="15"/>
      <c r="B9" s="16"/>
      <c r="C9" s="16"/>
      <c r="D9" s="17"/>
      <c r="E9" s="16"/>
      <c r="F9" s="18"/>
      <c r="G9" s="18"/>
      <c r="H9" s="18"/>
      <c r="I9" s="18"/>
    </row>
    <row r="10" spans="1:9" ht="25.5">
      <c r="A10" s="15">
        <v>5</v>
      </c>
      <c r="B10" s="16" t="s">
        <v>36</v>
      </c>
      <c r="C10" s="16" t="s">
        <v>37</v>
      </c>
      <c r="D10" s="17">
        <v>165.22</v>
      </c>
      <c r="E10" s="16" t="s">
        <v>28</v>
      </c>
      <c r="F10" s="18">
        <v>785</v>
      </c>
      <c r="G10" s="18">
        <v>2925</v>
      </c>
      <c r="H10" s="18">
        <f>ROUND(D10*F10,0)</f>
        <v>129698</v>
      </c>
      <c r="I10" s="18">
        <f>ROUND(D10*G10,0)</f>
        <v>483269</v>
      </c>
    </row>
    <row r="11" spans="1:9" ht="12.75">
      <c r="A11" s="15"/>
      <c r="B11" s="16"/>
      <c r="C11" s="16"/>
      <c r="D11" s="17"/>
      <c r="E11" s="16"/>
      <c r="F11" s="18"/>
      <c r="G11" s="18"/>
      <c r="H11" s="18"/>
      <c r="I11" s="18"/>
    </row>
    <row r="12" spans="1:9" ht="38.25">
      <c r="A12" s="15">
        <v>6</v>
      </c>
      <c r="B12" s="16" t="s">
        <v>38</v>
      </c>
      <c r="C12" s="16" t="s">
        <v>39</v>
      </c>
      <c r="D12" s="17">
        <v>165.22</v>
      </c>
      <c r="E12" s="16" t="s">
        <v>28</v>
      </c>
      <c r="F12" s="18">
        <v>532</v>
      </c>
      <c r="G12" s="18">
        <v>3900</v>
      </c>
      <c r="H12" s="18">
        <f>ROUND(D12*F12,0)</f>
        <v>87897</v>
      </c>
      <c r="I12" s="18">
        <f>ROUND(D12*G12,0)</f>
        <v>644358</v>
      </c>
    </row>
    <row r="13" spans="1:9" ht="12.75">
      <c r="A13" s="15"/>
      <c r="B13" s="16"/>
      <c r="C13" s="16"/>
      <c r="D13" s="17"/>
      <c r="E13" s="16"/>
      <c r="F13" s="18"/>
      <c r="G13" s="18"/>
      <c r="H13" s="18"/>
      <c r="I13" s="18"/>
    </row>
    <row r="14" spans="1:9" ht="76.5">
      <c r="A14" s="15">
        <v>7</v>
      </c>
      <c r="B14" s="16" t="s">
        <v>40</v>
      </c>
      <c r="C14" s="16" t="s">
        <v>41</v>
      </c>
      <c r="D14" s="17">
        <v>15.5</v>
      </c>
      <c r="E14" s="16" t="s">
        <v>28</v>
      </c>
      <c r="F14" s="18">
        <v>674</v>
      </c>
      <c r="G14" s="18">
        <v>10985</v>
      </c>
      <c r="H14" s="18">
        <f>ROUND(D14*F14,0)</f>
        <v>10447</v>
      </c>
      <c r="I14" s="18">
        <f>ROUND(D14*G14,0)</f>
        <v>170268</v>
      </c>
    </row>
    <row r="15" spans="1:9" ht="12.75">
      <c r="A15" s="15"/>
      <c r="B15" s="16"/>
      <c r="C15" s="16"/>
      <c r="D15" s="17"/>
      <c r="E15" s="16"/>
      <c r="F15" s="18"/>
      <c r="G15" s="18"/>
      <c r="H15" s="18"/>
      <c r="I15" s="18"/>
    </row>
    <row r="16" spans="1:9" ht="12.75">
      <c r="A16" s="12"/>
      <c r="B16" s="13"/>
      <c r="C16" s="13" t="s">
        <v>20</v>
      </c>
      <c r="D16" s="14"/>
      <c r="E16" s="13"/>
      <c r="F16" s="19"/>
      <c r="G16" s="19"/>
      <c r="H16" s="19">
        <f>ROUND(SUM(H2:H15),0)</f>
        <v>1032003</v>
      </c>
      <c r="I16" s="19">
        <f>ROUND(SUM(I2:I15),0)</f>
        <v>3245838</v>
      </c>
    </row>
    <row r="17" spans="1:9" s="5" customFormat="1" ht="12.75">
      <c r="A17" s="15"/>
      <c r="B17" s="16"/>
      <c r="C17" s="16"/>
      <c r="D17" s="17"/>
      <c r="E17" s="16"/>
      <c r="F17" s="17"/>
      <c r="G17" s="17"/>
      <c r="H17" s="17"/>
      <c r="I17" s="17"/>
    </row>
    <row r="18" spans="1:9" ht="12.75">
      <c r="A18" s="15"/>
      <c r="B18" s="16"/>
      <c r="C18" s="16"/>
      <c r="D18" s="17"/>
      <c r="E18" s="16"/>
      <c r="F18" s="17"/>
      <c r="G18" s="17"/>
      <c r="H18" s="17"/>
      <c r="I18" s="17"/>
    </row>
    <row r="19" spans="1:9" ht="12.75">
      <c r="A19" s="15"/>
      <c r="B19" s="16"/>
      <c r="C19" s="16"/>
      <c r="D19" s="17"/>
      <c r="E19" s="16"/>
      <c r="F19" s="17"/>
      <c r="G19" s="17"/>
      <c r="H19" s="17"/>
      <c r="I19" s="17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4" t="s">
        <v>8</v>
      </c>
      <c r="G1" s="14" t="s">
        <v>9</v>
      </c>
      <c r="H1" s="14" t="s">
        <v>10</v>
      </c>
      <c r="I1" s="14" t="s">
        <v>11</v>
      </c>
    </row>
    <row r="2" spans="1:9" ht="38.25">
      <c r="A2" s="15">
        <v>1</v>
      </c>
      <c r="B2" s="16" t="s">
        <v>43</v>
      </c>
      <c r="C2" s="16" t="s">
        <v>44</v>
      </c>
      <c r="D2" s="17">
        <v>42.26</v>
      </c>
      <c r="E2" s="16" t="s">
        <v>28</v>
      </c>
      <c r="F2" s="18">
        <v>4722</v>
      </c>
      <c r="G2" s="18">
        <v>28535</v>
      </c>
      <c r="H2" s="18">
        <f>ROUND(D2*F2,0)</f>
        <v>199552</v>
      </c>
      <c r="I2" s="18">
        <f>ROUND(D2*G2,0)</f>
        <v>1205889</v>
      </c>
    </row>
    <row r="3" spans="1:9" ht="12.75">
      <c r="A3" s="15"/>
      <c r="B3" s="16"/>
      <c r="C3" s="16"/>
      <c r="D3" s="17"/>
      <c r="E3" s="16"/>
      <c r="F3" s="18"/>
      <c r="G3" s="18"/>
      <c r="H3" s="18"/>
      <c r="I3" s="18"/>
    </row>
    <row r="4" spans="1:9" s="5" customFormat="1" ht="12.75">
      <c r="A4" s="12"/>
      <c r="B4" s="13"/>
      <c r="C4" s="13" t="s">
        <v>20</v>
      </c>
      <c r="D4" s="14"/>
      <c r="E4" s="13"/>
      <c r="F4" s="19"/>
      <c r="G4" s="19"/>
      <c r="H4" s="19">
        <f>ROUND(SUM(H2:H3),0)</f>
        <v>199552</v>
      </c>
      <c r="I4" s="19">
        <f>ROUND(SUM(I2:I3),0)</f>
        <v>1205889</v>
      </c>
    </row>
    <row r="5" spans="1:9" ht="12.75">
      <c r="A5" s="15"/>
      <c r="B5" s="16"/>
      <c r="C5" s="16"/>
      <c r="D5" s="17"/>
      <c r="E5" s="16"/>
      <c r="F5" s="17"/>
      <c r="G5" s="17"/>
      <c r="H5" s="17"/>
      <c r="I5" s="17"/>
    </row>
    <row r="6" spans="1:9" ht="12.75">
      <c r="A6" s="15"/>
      <c r="B6" s="16"/>
      <c r="C6" s="16"/>
      <c r="D6" s="17"/>
      <c r="E6" s="16"/>
      <c r="F6" s="17"/>
      <c r="G6" s="17"/>
      <c r="H6" s="17"/>
      <c r="I6" s="17"/>
    </row>
    <row r="7" spans="1:9" ht="12.75">
      <c r="A7" s="15"/>
      <c r="B7" s="16"/>
      <c r="C7" s="16"/>
      <c r="D7" s="17"/>
      <c r="E7" s="16"/>
      <c r="F7" s="17"/>
      <c r="G7" s="17"/>
      <c r="H7" s="17"/>
      <c r="I7" s="17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Aljzatkészítés, hideg- és melegburkolatok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4" t="s">
        <v>8</v>
      </c>
      <c r="G1" s="14" t="s">
        <v>9</v>
      </c>
      <c r="H1" s="14" t="s">
        <v>10</v>
      </c>
      <c r="I1" s="14" t="s">
        <v>11</v>
      </c>
    </row>
    <row r="2" spans="1:9" ht="12.75">
      <c r="A2" s="15">
        <v>1</v>
      </c>
      <c r="B2" s="16" t="s">
        <v>46</v>
      </c>
      <c r="C2" s="16" t="s">
        <v>48</v>
      </c>
      <c r="D2" s="17">
        <v>25</v>
      </c>
      <c r="E2" s="16" t="s">
        <v>47</v>
      </c>
      <c r="F2" s="18">
        <v>0</v>
      </c>
      <c r="G2" s="18">
        <v>8562</v>
      </c>
      <c r="H2" s="18">
        <f>ROUND(D2*F2,0)</f>
        <v>0</v>
      </c>
      <c r="I2" s="18">
        <f>ROUND(D2*G2,0)</f>
        <v>214050</v>
      </c>
    </row>
    <row r="3" spans="1:9" ht="12.75">
      <c r="A3" s="15"/>
      <c r="B3" s="16"/>
      <c r="C3" s="16"/>
      <c r="D3" s="17"/>
      <c r="E3" s="16"/>
      <c r="F3" s="18"/>
      <c r="G3" s="18"/>
      <c r="H3" s="18"/>
      <c r="I3" s="18"/>
    </row>
    <row r="4" spans="1:9" ht="25.5">
      <c r="A4" s="15">
        <v>2</v>
      </c>
      <c r="B4" s="16" t="s">
        <v>49</v>
      </c>
      <c r="C4" s="16" t="s">
        <v>50</v>
      </c>
      <c r="D4" s="17">
        <v>25</v>
      </c>
      <c r="E4" s="16" t="s">
        <v>47</v>
      </c>
      <c r="F4" s="18">
        <v>2360</v>
      </c>
      <c r="G4" s="18">
        <v>13853</v>
      </c>
      <c r="H4" s="18">
        <f>ROUND(D4*F4,0)</f>
        <v>59000</v>
      </c>
      <c r="I4" s="18">
        <f>ROUND(D4*G4,0)</f>
        <v>346325</v>
      </c>
    </row>
    <row r="5" spans="1:9" ht="12.75">
      <c r="A5" s="15"/>
      <c r="B5" s="16"/>
      <c r="C5" s="16"/>
      <c r="D5" s="17"/>
      <c r="E5" s="16"/>
      <c r="F5" s="18"/>
      <c r="G5" s="18"/>
      <c r="H5" s="18"/>
      <c r="I5" s="18"/>
    </row>
    <row r="6" spans="1:9" s="5" customFormat="1" ht="12.75">
      <c r="A6" s="12"/>
      <c r="B6" s="13"/>
      <c r="C6" s="13" t="s">
        <v>20</v>
      </c>
      <c r="D6" s="14"/>
      <c r="E6" s="13"/>
      <c r="F6" s="19"/>
      <c r="G6" s="19"/>
      <c r="H6" s="19">
        <f>ROUND(SUM(H2:H5),0)</f>
        <v>59000</v>
      </c>
      <c r="I6" s="19">
        <f>ROUND(SUM(I2:I5),0)</f>
        <v>560375</v>
      </c>
    </row>
    <row r="7" spans="1:9" ht="12.75">
      <c r="A7" s="15"/>
      <c r="B7" s="16"/>
      <c r="C7" s="16"/>
      <c r="D7" s="17"/>
      <c r="E7" s="16"/>
      <c r="F7" s="18"/>
      <c r="G7" s="18"/>
      <c r="H7" s="18"/>
      <c r="I7" s="18"/>
    </row>
    <row r="8" spans="1:9" ht="12.75">
      <c r="A8" s="15"/>
      <c r="B8" s="16"/>
      <c r="C8" s="16"/>
      <c r="D8" s="17"/>
      <c r="E8" s="16"/>
      <c r="F8" s="17"/>
      <c r="G8" s="17"/>
      <c r="H8" s="17"/>
      <c r="I8" s="17"/>
    </row>
    <row r="9" spans="1:9" ht="12.75">
      <c r="A9" s="15"/>
      <c r="B9" s="16"/>
      <c r="C9" s="16"/>
      <c r="D9" s="17"/>
      <c r="E9" s="16"/>
      <c r="F9" s="17"/>
      <c r="G9" s="17"/>
      <c r="H9" s="17"/>
      <c r="I9" s="17"/>
    </row>
    <row r="10" spans="1:9" ht="12.75">
      <c r="A10" s="15"/>
      <c r="B10" s="16"/>
      <c r="C10" s="16"/>
      <c r="D10" s="17"/>
      <c r="E10" s="16"/>
      <c r="F10" s="17"/>
      <c r="G10" s="17"/>
      <c r="H10" s="17"/>
      <c r="I10" s="17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Lakatosszerkezetek elhelyezése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7">
      <selection activeCell="F13" sqref="F13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4" t="s">
        <v>8</v>
      </c>
      <c r="G1" s="14" t="s">
        <v>9</v>
      </c>
      <c r="H1" s="14" t="s">
        <v>10</v>
      </c>
      <c r="I1" s="14" t="s">
        <v>11</v>
      </c>
    </row>
    <row r="2" spans="1:9" ht="76.5">
      <c r="A2" s="15">
        <v>1</v>
      </c>
      <c r="B2" s="16" t="s">
        <v>52</v>
      </c>
      <c r="C2" s="28" t="s">
        <v>53</v>
      </c>
      <c r="D2" s="17">
        <v>122.74</v>
      </c>
      <c r="E2" s="16" t="s">
        <v>28</v>
      </c>
      <c r="F2" s="18">
        <v>588</v>
      </c>
      <c r="G2" s="18">
        <v>3315</v>
      </c>
      <c r="H2" s="18">
        <f>ROUND(D2*F2,0)</f>
        <v>72171</v>
      </c>
      <c r="I2" s="18">
        <f>ROUND(D2*G2,0)</f>
        <v>406883</v>
      </c>
    </row>
    <row r="3" spans="1:9" ht="12.75">
      <c r="A3" s="15"/>
      <c r="B3" s="16"/>
      <c r="C3" s="28" t="s">
        <v>54</v>
      </c>
      <c r="D3" s="17"/>
      <c r="E3" s="16"/>
      <c r="F3" s="18"/>
      <c r="G3" s="18"/>
      <c r="H3" s="18"/>
      <c r="I3" s="18"/>
    </row>
    <row r="4" spans="1:9" ht="12.75">
      <c r="A4" s="15"/>
      <c r="B4" s="16"/>
      <c r="C4" s="16"/>
      <c r="D4" s="17"/>
      <c r="E4" s="16"/>
      <c r="F4" s="18"/>
      <c r="G4" s="18"/>
      <c r="H4" s="18"/>
      <c r="I4" s="18"/>
    </row>
    <row r="5" spans="1:9" ht="51">
      <c r="A5" s="15">
        <v>2</v>
      </c>
      <c r="B5" s="16" t="s">
        <v>55</v>
      </c>
      <c r="C5" s="16" t="s">
        <v>56</v>
      </c>
      <c r="D5" s="17">
        <v>73.06</v>
      </c>
      <c r="E5" s="16" t="s">
        <v>28</v>
      </c>
      <c r="F5" s="18">
        <v>268</v>
      </c>
      <c r="G5" s="18">
        <v>1690</v>
      </c>
      <c r="H5" s="18">
        <f>ROUND(D5*F5,0)</f>
        <v>19580</v>
      </c>
      <c r="I5" s="18">
        <f>ROUND(D5*G5,0)</f>
        <v>123471</v>
      </c>
    </row>
    <row r="6" spans="1:9" ht="12.75">
      <c r="A6" s="15"/>
      <c r="B6" s="16"/>
      <c r="C6" s="16"/>
      <c r="D6" s="17"/>
      <c r="E6" s="16"/>
      <c r="F6" s="18"/>
      <c r="G6" s="18"/>
      <c r="H6" s="18"/>
      <c r="I6" s="18"/>
    </row>
    <row r="7" spans="1:9" ht="38.25">
      <c r="A7" s="15">
        <v>3</v>
      </c>
      <c r="B7" s="16" t="s">
        <v>57</v>
      </c>
      <c r="C7" s="16" t="s">
        <v>58</v>
      </c>
      <c r="D7" s="17">
        <v>122.74</v>
      </c>
      <c r="E7" s="16" t="s">
        <v>28</v>
      </c>
      <c r="F7" s="18">
        <v>427</v>
      </c>
      <c r="G7" s="18">
        <v>1040</v>
      </c>
      <c r="H7" s="18">
        <f>ROUND(D7*F7,0)</f>
        <v>52410</v>
      </c>
      <c r="I7" s="18">
        <f>ROUND(D7*G7,0)</f>
        <v>127650</v>
      </c>
    </row>
    <row r="8" spans="1:9" ht="12.75">
      <c r="A8" s="15"/>
      <c r="B8" s="16"/>
      <c r="C8" s="16"/>
      <c r="D8" s="17"/>
      <c r="E8" s="16"/>
      <c r="F8" s="18"/>
      <c r="G8" s="18"/>
      <c r="H8" s="18"/>
      <c r="I8" s="18"/>
    </row>
    <row r="9" spans="1:9" ht="38.25">
      <c r="A9" s="15">
        <v>4</v>
      </c>
      <c r="B9" s="16" t="s">
        <v>59</v>
      </c>
      <c r="C9" s="16" t="s">
        <v>60</v>
      </c>
      <c r="D9" s="17">
        <v>15.5</v>
      </c>
      <c r="E9" s="16" t="s">
        <v>28</v>
      </c>
      <c r="F9" s="18">
        <v>2490</v>
      </c>
      <c r="G9" s="18">
        <v>6210</v>
      </c>
      <c r="H9" s="18">
        <f>ROUND(D9*F9,0)</f>
        <v>38595</v>
      </c>
      <c r="I9" s="18">
        <f>ROUND(D9*G9,0)</f>
        <v>96255</v>
      </c>
    </row>
    <row r="10" spans="1:9" ht="12.75">
      <c r="A10" s="15"/>
      <c r="B10" s="16"/>
      <c r="C10" s="16"/>
      <c r="D10" s="17"/>
      <c r="E10" s="16"/>
      <c r="F10" s="18"/>
      <c r="G10" s="18"/>
      <c r="H10" s="18"/>
      <c r="I10" s="18"/>
    </row>
    <row r="11" spans="1:9" ht="38.25">
      <c r="A11" s="15">
        <v>5</v>
      </c>
      <c r="B11" s="16" t="s">
        <v>61</v>
      </c>
      <c r="C11" s="16" t="s">
        <v>62</v>
      </c>
      <c r="D11" s="17">
        <v>122.74</v>
      </c>
      <c r="E11" s="16" t="s">
        <v>28</v>
      </c>
      <c r="F11" s="18">
        <v>2867</v>
      </c>
      <c r="G11" s="18">
        <v>1920</v>
      </c>
      <c r="H11" s="18">
        <f>ROUND(D11*F11,0)</f>
        <v>351896</v>
      </c>
      <c r="I11" s="18">
        <f>ROUND(D11*G11,0)</f>
        <v>235661</v>
      </c>
    </row>
    <row r="12" spans="1:9" ht="12.75">
      <c r="A12" s="15"/>
      <c r="B12" s="16"/>
      <c r="C12" s="16"/>
      <c r="D12" s="17"/>
      <c r="E12" s="16"/>
      <c r="F12" s="18"/>
      <c r="G12" s="18"/>
      <c r="H12" s="18"/>
      <c r="I12" s="18"/>
    </row>
    <row r="13" spans="1:9" ht="63.75">
      <c r="A13" s="15">
        <v>6</v>
      </c>
      <c r="B13" s="16" t="s">
        <v>63</v>
      </c>
      <c r="C13" s="16" t="s">
        <v>64</v>
      </c>
      <c r="D13" s="17">
        <v>73.06</v>
      </c>
      <c r="E13" s="16" t="s">
        <v>28</v>
      </c>
      <c r="F13" s="18">
        <v>283</v>
      </c>
      <c r="G13" s="18">
        <v>2366</v>
      </c>
      <c r="H13" s="18">
        <f>ROUND(D13*F13,0)</f>
        <v>20676</v>
      </c>
      <c r="I13" s="18">
        <f>ROUND(D13*G13,0)</f>
        <v>172860</v>
      </c>
    </row>
    <row r="14" spans="1:9" ht="12.75">
      <c r="A14" s="15"/>
      <c r="B14" s="16"/>
      <c r="C14" s="16"/>
      <c r="D14" s="17"/>
      <c r="E14" s="16"/>
      <c r="F14" s="18"/>
      <c r="G14" s="18"/>
      <c r="H14" s="18"/>
      <c r="I14" s="18"/>
    </row>
    <row r="15" spans="1:9" ht="38.25">
      <c r="A15" s="15">
        <v>7</v>
      </c>
      <c r="B15" s="16" t="s">
        <v>65</v>
      </c>
      <c r="C15" s="16" t="s">
        <v>66</v>
      </c>
      <c r="D15" s="17">
        <v>73.06</v>
      </c>
      <c r="E15" s="16" t="s">
        <v>28</v>
      </c>
      <c r="F15" s="18">
        <v>436</v>
      </c>
      <c r="G15" s="18">
        <v>5239</v>
      </c>
      <c r="H15" s="18">
        <f>ROUND(D15*F15,0)</f>
        <v>31854</v>
      </c>
      <c r="I15" s="18">
        <f>ROUND(D15*G15,0)</f>
        <v>382761</v>
      </c>
    </row>
    <row r="16" spans="1:9" ht="12.75">
      <c r="A16" s="15"/>
      <c r="B16" s="16"/>
      <c r="C16" s="16"/>
      <c r="D16" s="17"/>
      <c r="E16" s="16"/>
      <c r="F16" s="18"/>
      <c r="G16" s="18"/>
      <c r="H16" s="18"/>
      <c r="I16" s="18"/>
    </row>
    <row r="17" spans="1:9" ht="51">
      <c r="A17" s="15">
        <v>8</v>
      </c>
      <c r="B17" s="16" t="s">
        <v>67</v>
      </c>
      <c r="C17" s="16" t="s">
        <v>68</v>
      </c>
      <c r="D17" s="17">
        <v>73.06</v>
      </c>
      <c r="E17" s="16" t="s">
        <v>28</v>
      </c>
      <c r="F17" s="18">
        <v>451</v>
      </c>
      <c r="G17" s="18">
        <v>5615</v>
      </c>
      <c r="H17" s="18">
        <f>ROUND(D17*F17,0)</f>
        <v>32950</v>
      </c>
      <c r="I17" s="18">
        <f>ROUND(D17*G17,0)</f>
        <v>410232</v>
      </c>
    </row>
    <row r="18" spans="1:9" ht="12.75">
      <c r="A18" s="15"/>
      <c r="B18" s="16"/>
      <c r="C18" s="16"/>
      <c r="D18" s="17"/>
      <c r="E18" s="16"/>
      <c r="F18" s="18"/>
      <c r="G18" s="18"/>
      <c r="H18" s="18"/>
      <c r="I18" s="18"/>
    </row>
    <row r="19" spans="1:9" s="5" customFormat="1" ht="12.75">
      <c r="A19" s="12"/>
      <c r="B19" s="13"/>
      <c r="C19" s="13" t="s">
        <v>20</v>
      </c>
      <c r="D19" s="14"/>
      <c r="E19" s="13"/>
      <c r="F19" s="19"/>
      <c r="G19" s="19"/>
      <c r="H19" s="19">
        <f>ROUND(SUM(H2:H18),0)</f>
        <v>620132</v>
      </c>
      <c r="I19" s="19">
        <f>ROUND(SUM(I2:I18),0)</f>
        <v>1955773</v>
      </c>
    </row>
    <row r="20" spans="1:9" ht="12.75">
      <c r="A20" s="15"/>
      <c r="B20" s="16"/>
      <c r="C20" s="16"/>
      <c r="D20" s="17"/>
      <c r="E20" s="16"/>
      <c r="F20" s="17"/>
      <c r="G20" s="17"/>
      <c r="H20" s="17"/>
      <c r="I20" s="17"/>
    </row>
    <row r="21" spans="1:9" ht="12.75">
      <c r="A21" s="15"/>
      <c r="B21" s="16"/>
      <c r="C21" s="16"/>
      <c r="D21" s="17"/>
      <c r="E21" s="16"/>
      <c r="F21" s="17"/>
      <c r="G21" s="17"/>
      <c r="H21" s="17"/>
      <c r="I21" s="17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Felületképzés (festés, mázolás, tapétázás, korrózióvédelem)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.28125" style="4" customWidth="1"/>
    <col min="2" max="2" width="9.28125" style="1" customWidth="1"/>
    <col min="3" max="3" width="36.7109375" style="1" customWidth="1"/>
    <col min="4" max="4" width="6.7109375" style="3" customWidth="1"/>
    <col min="5" max="5" width="6.7109375" style="1" customWidth="1"/>
    <col min="6" max="7" width="8.28125" style="3" customWidth="1"/>
    <col min="8" max="9" width="10.28125" style="3" customWidth="1"/>
    <col min="10" max="10" width="15.7109375" style="1" customWidth="1"/>
    <col min="11" max="16384" width="9.140625" style="1" customWidth="1"/>
  </cols>
  <sheetData>
    <row r="1" spans="1:9" s="2" customFormat="1" ht="25.5">
      <c r="A1" s="23" t="s">
        <v>3</v>
      </c>
      <c r="B1" s="24" t="s">
        <v>4</v>
      </c>
      <c r="C1" s="24" t="s">
        <v>5</v>
      </c>
      <c r="D1" s="19" t="s">
        <v>6</v>
      </c>
      <c r="E1" s="24" t="s">
        <v>7</v>
      </c>
      <c r="F1" s="19" t="s">
        <v>8</v>
      </c>
      <c r="G1" s="19" t="s">
        <v>9</v>
      </c>
      <c r="H1" s="19" t="s">
        <v>10</v>
      </c>
      <c r="I1" s="19" t="s">
        <v>11</v>
      </c>
    </row>
    <row r="2" spans="1:9" ht="25.5">
      <c r="A2" s="25">
        <v>1</v>
      </c>
      <c r="B2" s="26" t="s">
        <v>70</v>
      </c>
      <c r="C2" s="26" t="s">
        <v>71</v>
      </c>
      <c r="D2" s="27">
        <v>62.6</v>
      </c>
      <c r="E2" s="26" t="s">
        <v>28</v>
      </c>
      <c r="F2" s="18">
        <v>0</v>
      </c>
      <c r="G2" s="18">
        <v>195</v>
      </c>
      <c r="H2" s="18">
        <f>ROUND(D2*F2,0)</f>
        <v>0</v>
      </c>
      <c r="I2" s="18">
        <f>ROUND(D2*G2,0)</f>
        <v>12207</v>
      </c>
    </row>
    <row r="3" spans="1:9" ht="12.75">
      <c r="A3" s="25"/>
      <c r="B3" s="26"/>
      <c r="C3" s="26"/>
      <c r="D3" s="27"/>
      <c r="E3" s="26"/>
      <c r="F3" s="18"/>
      <c r="G3" s="18"/>
      <c r="H3" s="18"/>
      <c r="I3" s="18"/>
    </row>
    <row r="4" spans="1:9" ht="25.5">
      <c r="A4" s="25">
        <v>2</v>
      </c>
      <c r="B4" s="26" t="s">
        <v>72</v>
      </c>
      <c r="C4" s="26" t="s">
        <v>73</v>
      </c>
      <c r="D4" s="27">
        <v>62.6</v>
      </c>
      <c r="E4" s="26" t="s">
        <v>28</v>
      </c>
      <c r="F4" s="18">
        <v>246</v>
      </c>
      <c r="G4" s="18">
        <v>130</v>
      </c>
      <c r="H4" s="18">
        <f>ROUND(D4*F4,0)</f>
        <v>15400</v>
      </c>
      <c r="I4" s="18">
        <f>ROUND(D4*G4,0)</f>
        <v>8138</v>
      </c>
    </row>
    <row r="5" spans="1:9" ht="12.75">
      <c r="A5" s="25"/>
      <c r="B5" s="26"/>
      <c r="C5" s="26"/>
      <c r="D5" s="27"/>
      <c r="E5" s="26"/>
      <c r="F5" s="18"/>
      <c r="G5" s="18"/>
      <c r="H5" s="18"/>
      <c r="I5" s="18"/>
    </row>
    <row r="6" spans="1:9" ht="38.25">
      <c r="A6" s="25">
        <v>3</v>
      </c>
      <c r="B6" s="26" t="s">
        <v>74</v>
      </c>
      <c r="C6" s="26" t="s">
        <v>75</v>
      </c>
      <c r="D6" s="27">
        <v>62.6</v>
      </c>
      <c r="E6" s="26" t="s">
        <v>28</v>
      </c>
      <c r="F6" s="18">
        <v>4627</v>
      </c>
      <c r="G6" s="18">
        <v>3380</v>
      </c>
      <c r="H6" s="18">
        <f>ROUND(D6*F6,0)</f>
        <v>289650</v>
      </c>
      <c r="I6" s="18">
        <f>ROUND(D6*G6,0)</f>
        <v>211588</v>
      </c>
    </row>
    <row r="7" spans="1:9" ht="12.75">
      <c r="A7" s="25"/>
      <c r="B7" s="26"/>
      <c r="C7" s="26"/>
      <c r="D7" s="27"/>
      <c r="E7" s="26"/>
      <c r="F7" s="18"/>
      <c r="G7" s="18"/>
      <c r="H7" s="18"/>
      <c r="I7" s="18"/>
    </row>
    <row r="8" spans="1:9" ht="25.5">
      <c r="A8" s="25">
        <v>4</v>
      </c>
      <c r="B8" s="26" t="s">
        <v>76</v>
      </c>
      <c r="C8" s="26" t="s">
        <v>77</v>
      </c>
      <c r="D8" s="27">
        <v>62.6</v>
      </c>
      <c r="E8" s="26" t="s">
        <v>28</v>
      </c>
      <c r="F8" s="18">
        <v>2589</v>
      </c>
      <c r="G8" s="18">
        <v>980</v>
      </c>
      <c r="H8" s="18">
        <f>ROUND(D8*F8,0)</f>
        <v>162071</v>
      </c>
      <c r="I8" s="18">
        <f>ROUND(D8*G8,0)</f>
        <v>61348</v>
      </c>
    </row>
    <row r="9" spans="1:9" ht="12.75">
      <c r="A9" s="25"/>
      <c r="B9" s="26"/>
      <c r="C9" s="26"/>
      <c r="D9" s="18"/>
      <c r="E9" s="26"/>
      <c r="F9" s="18"/>
      <c r="G9" s="18"/>
      <c r="H9" s="18"/>
      <c r="I9" s="18"/>
    </row>
    <row r="10" spans="1:9" s="5" customFormat="1" ht="12.75">
      <c r="A10" s="23"/>
      <c r="B10" s="24"/>
      <c r="C10" s="24" t="s">
        <v>20</v>
      </c>
      <c r="D10" s="19"/>
      <c r="E10" s="24"/>
      <c r="F10" s="19"/>
      <c r="G10" s="19"/>
      <c r="H10" s="19">
        <f>ROUND(SUM(H2:H9),0)</f>
        <v>467121</v>
      </c>
      <c r="I10" s="19">
        <f>ROUND(SUM(I2:I9),0)</f>
        <v>293281</v>
      </c>
    </row>
    <row r="11" spans="1:9" ht="12.75">
      <c r="A11" s="25"/>
      <c r="B11" s="26"/>
      <c r="C11" s="26"/>
      <c r="D11" s="18"/>
      <c r="E11" s="26"/>
      <c r="F11" s="18"/>
      <c r="G11" s="18"/>
      <c r="H11" s="18"/>
      <c r="I11" s="18"/>
    </row>
    <row r="12" spans="1:9" ht="12.75">
      <c r="A12" s="25"/>
      <c r="B12" s="26"/>
      <c r="C12" s="26"/>
      <c r="D12" s="18"/>
      <c r="E12" s="26"/>
      <c r="F12" s="18"/>
      <c r="G12" s="18"/>
      <c r="H12" s="18"/>
      <c r="I12" s="18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Szigetelés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Kárpáti Ildikó</dc:creator>
  <cp:keywords/>
  <dc:description/>
  <cp:lastModifiedBy>Kárpáti Ildikó</cp:lastModifiedBy>
  <dcterms:created xsi:type="dcterms:W3CDTF">2020-07-15T10:52:57Z</dcterms:created>
  <dcterms:modified xsi:type="dcterms:W3CDTF">2020-07-15T12:14:36Z</dcterms:modified>
  <cp:category/>
  <cp:version/>
  <cp:contentType/>
  <cp:contentStatus/>
</cp:coreProperties>
</file>